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c0a4246e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e de trabajo" sheetId="1" r:id="R6b977e0702b34a2e"/>
    <x:sheet xmlns:r="http://schemas.openxmlformats.org/officeDocument/2006/relationships" name="Libro de caja" sheetId="2" r:id="R4c2ceb140f9b4539"/>
    <x:sheet xmlns:r="http://schemas.openxmlformats.org/officeDocument/2006/relationships" name="Escandallo" sheetId="3" r:id="Rf88f205e4f0e4d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;(#,##0);&quot;–&quot;"/>
    <x:numFmt numFmtId="202" formatCode="+#,##0;-#,##0;&quot;–&quot;"/>
    <x:numFmt numFmtId="203" formatCode="0.00;(0.00);&quot;–&quot;"/>
    <x:numFmt numFmtId="204" formatCode="€ #,##0.00;(€ #,##0.00);&quot;–&quot;"/>
  </x:numFmts>
  <x:fonts count="9">
    <x:font>
      <x:sz val="11"/>
      <x:name val="Carlito"/>
    </x:font>
    <x:font>
      <x:sz val="11"/>
      <x:color rgb="FF182C29"/>
      <x:name val="Arial"/>
    </x:font>
    <x:font>
      <x:b/>
      <x:sz val="16"/>
      <x:color rgb="FF182C29"/>
      <x:name val="Arial"/>
    </x:font>
    <x:font>
      <x:i/>
      <x:sz val="11"/>
      <x:color rgb="FF5B665E"/>
      <x:name val="Arial"/>
    </x:font>
    <x:font>
      <x:sz val="11"/>
      <x:color rgb="FF1459A4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  <x:font>
      <x:b/>
      <x:sz val="11"/>
      <x:color rgb="FF182C29"/>
      <x:name val="Arial"/>
    </x:font>
    <x:font>
      <x:b/>
      <x:sz val="11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BF8F1"/>
      </x:patternFill>
    </x:fill>
    <x:fill>
      <x:patternFill patternType="solid">
        <x:fgColor rgb="FFFFF4CF"/>
      </x:patternFill>
    </x:fill>
    <x:fill>
      <x:patternFill patternType="solid">
        <x:fgColor rgb="FFEAF0EB"/>
      </x:patternFill>
    </x:fill>
    <x:fill>
      <x:patternFill patternType="solid">
        <x:fgColor rgb="FF182C2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432C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4" fontId="8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4dbb1d93b44a8" /><Relationship Type="http://schemas.openxmlformats.org/officeDocument/2006/relationships/theme" Target="/xl/theme/theme1.xml" Id="Rce304b1ed132435e" /><Relationship Type="http://schemas.openxmlformats.org/officeDocument/2006/relationships/sharedStrings" Target="/xl/sharedStrings.xml" Id="R364b97702cb24e7c" /><Relationship Type="http://schemas.openxmlformats.org/officeDocument/2006/relationships/worksheet" Target="/xl/worksheets/sheet1.xml" Id="R6b977e0702b34a2e" /><Relationship Type="http://schemas.openxmlformats.org/officeDocument/2006/relationships/worksheet" Target="/xl/worksheets/sheet2.xml" Id="R4c2ceb140f9b4539" /><Relationship Type="http://schemas.openxmlformats.org/officeDocument/2006/relationships/worksheet" Target="/xl/worksheets/sheet3.xml" Id="Rf88f205e4f0e4d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C29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3" hidden="0" customWidth="1"/>
    <x:col min="7" max="7" width="14" hidden="0" customWidth="1"/>
    <x:col min="8" max="8" width="14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</x:row>
    <x:row r="2" ht="24" customHeight="1">
      <x:c r="B2" s="5" t="str">
        <x:v>Parte de trabajo</x:v>
      </x:c>
      <x:c r="C2" s="6"/>
      <x:c r="D2" s="6"/>
      <x:c r="E2" s="6"/>
      <x:c r="F2" s="6"/>
      <x:c r="G2" s="6"/>
      <x:c r="H2" s="6"/>
    </x:row>
    <x:row r="3" ht="24" customHeight="1">
      <x:c r="B3" s="7" t="str">
        <x:v>Ejemplo ficticio. Uso operativo. No es una factura ni un registro legal de jornada.</x:v>
      </x:c>
      <x:c r="C3" s="3"/>
      <x:c r="D3" s="3"/>
      <x:c r="E3" s="3"/>
      <x:c r="F3" s="3"/>
      <x:c r="G3" s="3"/>
      <x:c r="H3" s="3"/>
    </x:row>
    <x:row r="4" ht="24" customHeight="1">
      <x:c r="B4" s="3"/>
      <x:c r="C4" s="3"/>
      <x:c r="D4" s="3"/>
      <x:c r="E4" s="3"/>
      <x:c r="F4" s="3"/>
      <x:c r="G4" s="3"/>
      <x:c r="H4" s="3"/>
    </x:row>
    <x:row r="5" ht="24" customHeight="1">
      <x:c r="B5" s="3" t="str">
        <x:v>Referencia</x:v>
      </x:c>
      <x:c r="C5" s="9" t="str">
        <x:v>PT-DEMO</x:v>
      </x:c>
      <x:c r="D5" s="3"/>
      <x:c r="E5" s="3" t="str">
        <x:v>Fecha</x:v>
      </x:c>
      <x:c r="F5" s="10" t="d">
        <x:v>2026-11-02T00:00:00.000Z</x:v>
      </x:c>
      <x:c r="G5" s="3"/>
      <x:c r="H5" s="3"/>
    </x:row>
    <x:row r="6" ht="24" customHeight="1">
      <x:c r="B6" s="3" t="str">
        <x:v>Cliente</x:v>
      </x:c>
      <x:c r="C6" s="9" t="str">
        <x:v>Cliente A</x:v>
      </x:c>
      <x:c r="D6" s="3"/>
      <x:c r="E6" s="3"/>
      <x:c r="F6" s="3"/>
      <x:c r="G6" s="3"/>
      <x:c r="H6" s="3"/>
    </x:row>
    <x:row r="7" ht="24" customHeight="1">
      <x:c r="B7" s="3" t="str">
        <x:v>Servicio</x:v>
      </x:c>
      <x:c r="C7" s="9" t="str">
        <x:v>Preparación de escaparate</x:v>
      </x:c>
      <x:c r="D7" s="3"/>
      <x:c r="E7" s="3"/>
      <x:c r="F7" s="3"/>
      <x:c r="G7" s="3"/>
      <x:c r="H7" s="3"/>
    </x:row>
    <x:row r="8" ht="24" customHeight="1">
      <x:c r="B8" s="3" t="str">
        <x:v>Estado operativo (manual)</x:v>
      </x:c>
      <x:c r="C8" s="9" t="str">
        <x:v>En revisión</x:v>
      </x:c>
      <x:c r="D8" s="3"/>
      <x:c r="E8" s="3"/>
      <x:c r="F8" s="3"/>
      <x:c r="G8" s="3"/>
      <x:c r="H8" s="3"/>
    </x:row>
    <x:row r="9" ht="24" customHeight="1">
      <x:c r="B9" s="3" t="str">
        <x:v>Notas (manuales)</x:v>
      </x:c>
      <x:c r="C9" s="9" t="str">
        <x:v>Revisar el tiempo extra de montaje y desplazamiento.</x:v>
      </x:c>
      <x:c r="D9" s="3"/>
      <x:c r="E9" s="3"/>
      <x:c r="F9" s="3"/>
      <x:c r="G9" s="3"/>
      <x:c r="H9" s="3"/>
    </x:row>
    <x:row r="10" ht="24" customHeight="1">
      <x:c r="B10" s="3"/>
      <x:c r="C10" s="3"/>
      <x:c r="D10" s="3"/>
      <x:c r="E10" s="3"/>
      <x:c r="F10" s="3"/>
      <x:c r="G10" s="3"/>
      <x:c r="H10" s="3"/>
    </x:row>
    <x:row r="11" ht="24" customHeight="1">
      <x:c r="B11" s="3" t="str">
        <x:v>Minutos previstos</x:v>
      </x:c>
      <x:c r="C11" s="13" t="n">
        <x:f>IF(COUNTIFS(F16:F30,"Revisa tareas")&gt;0,"Revisa tareas",SUM(C16:C30))</x:f>
        <x:v>180</x:v>
      </x:c>
      <x:c r="D11" s="3"/>
      <x:c r="E11" s="3" t="str">
        <x:v>Minutos reales</x:v>
      </x:c>
      <x:c r="F11" s="13" t="n">
        <x:f>IF(COUNTIFS(F16:F30,"Revisa tareas")&gt;0,"Revisa tareas",SUM(D16:D30))</x:f>
        <x:v>210</x:v>
      </x:c>
      <x:c r="G11" s="3"/>
      <x:c r="H11" s="3"/>
    </x:row>
    <x:row r="12" ht="24" customHeight="1">
      <x:c r="B12" s="3" t="str">
        <x:v>Desvío (minutos)</x:v>
      </x:c>
      <x:c r="C12" s="14" t="n">
        <x:f>IF(AND(ISNUMBER(C11),ISNUMBER(F11)),F11-C11,"Revisa tareas")</x:f>
        <x:v>30</x:v>
      </x:c>
      <x:c r="D12" s="3"/>
      <x:c r="E12" s="3" t="str">
        <x:v>Horas reales</x:v>
      </x:c>
      <x:c r="F12" s="15" t="n">
        <x:f>IF(ISNUMBER(F11),F11/60,"Revisa tareas")</x:f>
        <x:v>3.5</x:v>
      </x:c>
      <x:c r="G12" s="3"/>
      <x:c r="H12" s="3"/>
    </x:row>
    <x:row r="13" ht="24" customHeight="1">
      <x:c r="B13" s="3"/>
      <x:c r="C13" s="3"/>
      <x:c r="D13" s="3"/>
      <x:c r="E13" s="3"/>
      <x:c r="F13" s="3"/>
      <x:c r="G13" s="3"/>
      <x:c r="H13" s="3"/>
    </x:row>
    <x:row r="14" ht="24" customHeight="1">
      <x:c r="B14" s="3"/>
      <x:c r="C14" s="3"/>
      <x:c r="D14" s="3"/>
      <x:c r="E14" s="3"/>
      <x:c r="F14" s="3"/>
      <x:c r="G14" s="3"/>
      <x:c r="H14" s="3"/>
    </x:row>
    <x:row r="15" ht="30" customHeight="1">
      <x:c r="B15" s="18" t="str">
        <x:v>Tarea</x:v>
      </x:c>
      <x:c r="C15" s="18" t="str">
        <x:v>Previsto (min)</x:v>
      </x:c>
      <x:c r="D15" s="18" t="str">
        <x:v>Real (min)</x:v>
      </x:c>
      <x:c r="E15" s="18" t="str">
        <x:v>Desvío (min)</x:v>
      </x:c>
      <x:c r="F15" s="18" t="str">
        <x:v>Comprobación</x:v>
      </x:c>
      <x:c r="G15" s="3"/>
      <x:c r="H15" s="3"/>
    </x:row>
    <x:row r="16" ht="24" customHeight="1">
      <x:c r="B16" s="9" t="str">
        <x:v>Taller</x:v>
      </x:c>
      <x:c r="C16" s="19" t="n">
        <x:v>60</x:v>
      </x:c>
      <x:c r="D16" s="19" t="n">
        <x:v>60</x:v>
      </x:c>
      <x:c r="E16" s="14" t="n">
        <x:f>IF(COUNTA(B16:D16)=0,"",IF(F16="Revisa tareas","Revisa tareas",D16-C16))</x:f>
        <x:v>0</x:v>
      </x:c>
      <x:c r="F16" s="12" t="str">
        <x:f>IF(COUNTA(B16:D16)=0,"",IF(OR(B16="",COUNT(C16:D16)&lt;&gt;2),"Revisa tareas",IF(OR(C16&lt;0,D16&lt;0),"Revisa tareas","")))</x:f>
      </x:c>
      <x:c r="G16" s="3"/>
      <x:c r="H16" s="3"/>
    </x:row>
    <x:row r="17" ht="24" customHeight="1">
      <x:c r="B17" s="9" t="str">
        <x:v>Montaje</x:v>
      </x:c>
      <x:c r="C17" s="19" t="n">
        <x:v>75</x:v>
      </x:c>
      <x:c r="D17" s="19" t="n">
        <x:v>90</x:v>
      </x:c>
      <x:c r="E17" s="14" t="n">
        <x:f>IF(COUNTA(B17:D17)=0,"",IF(F17="Revisa tareas","Revisa tareas",D17-C17))</x:f>
        <x:v>15</x:v>
      </x:c>
      <x:c r="F17" s="12" t="str">
        <x:f>IF(COUNTA(B17:D17)=0,"",IF(OR(B17="",COUNT(C17:D17)&lt;&gt;2),"Revisa tareas",IF(OR(C17&lt;0,D17&lt;0),"Revisa tareas","")))</x:f>
      </x:c>
      <x:c r="G17" s="3"/>
      <x:c r="H17" s="3"/>
    </x:row>
    <x:row r="18" ht="24" customHeight="1">
      <x:c r="B18" s="9" t="str">
        <x:v>Revisión</x:v>
      </x:c>
      <x:c r="C18" s="19" t="n">
        <x:v>15</x:v>
      </x:c>
      <x:c r="D18" s="19" t="n">
        <x:v>15</x:v>
      </x:c>
      <x:c r="E18" s="14" t="n">
        <x:f>IF(COUNTA(B18:D18)=0,"",IF(F18="Revisa tareas","Revisa tareas",D18-C18))</x:f>
        <x:v>0</x:v>
      </x:c>
      <x:c r="F18" s="12" t="str">
        <x:f>IF(COUNTA(B18:D18)=0,"",IF(OR(B18="",COUNT(C18:D18)&lt;&gt;2),"Revisa tareas",IF(OR(C18&lt;0,D18&lt;0),"Revisa tareas","")))</x:f>
      </x:c>
      <x:c r="G18" s="3"/>
      <x:c r="H18" s="3"/>
    </x:row>
    <x:row r="19" ht="24" customHeight="1">
      <x:c r="B19" s="9" t="str">
        <x:v>Desplazamiento</x:v>
      </x:c>
      <x:c r="C19" s="19" t="n">
        <x:v>30</x:v>
      </x:c>
      <x:c r="D19" s="19" t="n">
        <x:v>45</x:v>
      </x:c>
      <x:c r="E19" s="14" t="n">
        <x:f>IF(COUNTA(B19:D19)=0,"",IF(F19="Revisa tareas","Revisa tareas",D19-C19))</x:f>
        <x:v>15</x:v>
      </x:c>
      <x:c r="F19" s="12" t="str">
        <x:f>IF(COUNTA(B19:D19)=0,"",IF(OR(B19="",COUNT(C19:D19)&lt;&gt;2),"Revisa tareas",IF(OR(C19&lt;0,D19&lt;0),"Revisa tareas","")))</x:f>
      </x:c>
      <x:c r="G19" s="3"/>
      <x:c r="H19" s="3"/>
    </x:row>
    <x:row r="20" ht="24" customHeight="1">
      <x:c r="B20" s="9"/>
      <x:c r="C20" s="19"/>
      <x:c r="D20" s="19"/>
      <x:c r="E20" s="14" t="str">
        <x:f>IF(COUNTA(B20:D20)=0,"",IF(F20="Revisa tareas","Revisa tareas",D20-C20))</x:f>
      </x:c>
      <x:c r="F20" s="12" t="str">
        <x:f>IF(COUNTA(B20:D20)=0,"",IF(OR(B20="",COUNT(C20:D20)&lt;&gt;2),"Revisa tareas",IF(OR(C20&lt;0,D20&lt;0),"Revisa tareas","")))</x:f>
      </x:c>
      <x:c r="G20" s="3"/>
      <x:c r="H20" s="3"/>
    </x:row>
    <x:row r="21" ht="24" customHeight="1">
      <x:c r="B21" s="9"/>
      <x:c r="C21" s="19"/>
      <x:c r="D21" s="19"/>
      <x:c r="E21" s="14" t="str">
        <x:f>IF(COUNTA(B21:D21)=0,"",IF(F21="Revisa tareas","Revisa tareas",D21-C21))</x:f>
      </x:c>
      <x:c r="F21" s="12" t="str">
        <x:f>IF(COUNTA(B21:D21)=0,"",IF(OR(B21="",COUNT(C21:D21)&lt;&gt;2),"Revisa tareas",IF(OR(C21&lt;0,D21&lt;0),"Revisa tareas","")))</x:f>
      </x:c>
      <x:c r="G21" s="3"/>
      <x:c r="H21" s="3"/>
    </x:row>
    <x:row r="22" ht="24" customHeight="1">
      <x:c r="B22" s="9"/>
      <x:c r="C22" s="19"/>
      <x:c r="D22" s="19"/>
      <x:c r="E22" s="14" t="str">
        <x:f>IF(COUNTA(B22:D22)=0,"",IF(F22="Revisa tareas","Revisa tareas",D22-C22))</x:f>
      </x:c>
      <x:c r="F22" s="12" t="str">
        <x:f>IF(COUNTA(B22:D22)=0,"",IF(OR(B22="",COUNT(C22:D22)&lt;&gt;2),"Revisa tareas",IF(OR(C22&lt;0,D22&lt;0),"Revisa tareas","")))</x:f>
      </x:c>
      <x:c r="G22" s="3"/>
      <x:c r="H22" s="3"/>
    </x:row>
    <x:row r="23" ht="24" customHeight="1">
      <x:c r="B23" s="9"/>
      <x:c r="C23" s="19"/>
      <x:c r="D23" s="19"/>
      <x:c r="E23" s="14" t="str">
        <x:f>IF(COUNTA(B23:D23)=0,"",IF(F23="Revisa tareas","Revisa tareas",D23-C23))</x:f>
      </x:c>
      <x:c r="F23" s="12" t="str">
        <x:f>IF(COUNTA(B23:D23)=0,"",IF(OR(B23="",COUNT(C23:D23)&lt;&gt;2),"Revisa tareas",IF(OR(C23&lt;0,D23&lt;0),"Revisa tareas","")))</x:f>
      </x:c>
      <x:c r="G23" s="3"/>
      <x:c r="H23" s="3"/>
    </x:row>
    <x:row r="24" ht="24" customHeight="1">
      <x:c r="B24" s="9"/>
      <x:c r="C24" s="19"/>
      <x:c r="D24" s="19"/>
      <x:c r="E24" s="14" t="str">
        <x:f>IF(COUNTA(B24:D24)=0,"",IF(F24="Revisa tareas","Revisa tareas",D24-C24))</x:f>
      </x:c>
      <x:c r="F24" s="12" t="str">
        <x:f>IF(COUNTA(B24:D24)=0,"",IF(OR(B24="",COUNT(C24:D24)&lt;&gt;2),"Revisa tareas",IF(OR(C24&lt;0,D24&lt;0),"Revisa tareas","")))</x:f>
      </x:c>
      <x:c r="G24" s="3"/>
      <x:c r="H24" s="3"/>
    </x:row>
    <x:row r="25" ht="24" customHeight="1">
      <x:c r="B25" s="9"/>
      <x:c r="C25" s="19"/>
      <x:c r="D25" s="19"/>
      <x:c r="E25" s="14" t="str">
        <x:f>IF(COUNTA(B25:D25)=0,"",IF(F25="Revisa tareas","Revisa tareas",D25-C25))</x:f>
      </x:c>
      <x:c r="F25" s="12" t="str">
        <x:f>IF(COUNTA(B25:D25)=0,"",IF(OR(B25="",COUNT(C25:D25)&lt;&gt;2),"Revisa tareas",IF(OR(C25&lt;0,D25&lt;0),"Revisa tareas","")))</x:f>
      </x:c>
      <x:c r="G25" s="3"/>
      <x:c r="H25" s="3"/>
    </x:row>
    <x:row r="26" ht="24" customHeight="1">
      <x:c r="B26" s="9"/>
      <x:c r="C26" s="19"/>
      <x:c r="D26" s="19"/>
      <x:c r="E26" s="14" t="str">
        <x:f>IF(COUNTA(B26:D26)=0,"",IF(F26="Revisa tareas","Revisa tareas",D26-C26))</x:f>
      </x:c>
      <x:c r="F26" s="12" t="str">
        <x:f>IF(COUNTA(B26:D26)=0,"",IF(OR(B26="",COUNT(C26:D26)&lt;&gt;2),"Revisa tareas",IF(OR(C26&lt;0,D26&lt;0),"Revisa tareas","")))</x:f>
      </x:c>
      <x:c r="G26" s="3"/>
      <x:c r="H26" s="3"/>
    </x:row>
    <x:row r="27" ht="24" customHeight="1">
      <x:c r="B27" s="9"/>
      <x:c r="C27" s="19"/>
      <x:c r="D27" s="19"/>
      <x:c r="E27" s="14" t="str">
        <x:f>IF(COUNTA(B27:D27)=0,"",IF(F27="Revisa tareas","Revisa tareas",D27-C27))</x:f>
      </x:c>
      <x:c r="F27" s="12" t="str">
        <x:f>IF(COUNTA(B27:D27)=0,"",IF(OR(B27="",COUNT(C27:D27)&lt;&gt;2),"Revisa tareas",IF(OR(C27&lt;0,D27&lt;0),"Revisa tareas","")))</x:f>
      </x:c>
      <x:c r="G27" s="3"/>
      <x:c r="H27" s="3"/>
    </x:row>
    <x:row r="28" ht="24" customHeight="1">
      <x:c r="B28" s="9"/>
      <x:c r="C28" s="19"/>
      <x:c r="D28" s="19"/>
      <x:c r="E28" s="14" t="str">
        <x:f>IF(COUNTA(B28:D28)=0,"",IF(F28="Revisa tareas","Revisa tareas",D28-C28))</x:f>
      </x:c>
      <x:c r="F28" s="12" t="str">
        <x:f>IF(COUNTA(B28:D28)=0,"",IF(OR(B28="",COUNT(C28:D28)&lt;&gt;2),"Revisa tareas",IF(OR(C28&lt;0,D28&lt;0),"Revisa tareas","")))</x:f>
      </x:c>
      <x:c r="G28" s="3"/>
      <x:c r="H28" s="3"/>
    </x:row>
    <x:row r="29" ht="24" customHeight="1">
      <x:c r="B29" s="9"/>
      <x:c r="C29" s="19"/>
      <x:c r="D29" s="19"/>
      <x:c r="E29" s="14" t="str">
        <x:f>IF(COUNTA(B29:D29)=0,"",IF(F29="Revisa tareas","Revisa tareas",D29-C29))</x:f>
      </x:c>
      <x:c r="F29" s="12" t="str">
        <x:f>IF(COUNTA(B29:D29)=0,"",IF(OR(B29="",COUNT(C29:D29)&lt;&gt;2),"Revisa tareas",IF(OR(C29&lt;0,D29&lt;0),"Revisa tareas","")))</x:f>
      </x:c>
      <x:c r="G29" s="3"/>
      <x:c r="H29" s="3"/>
    </x:row>
    <x:row r="30" ht="24" customHeight="1">
      <x:c r="B30" s="9"/>
      <x:c r="C30" s="19"/>
      <x:c r="D30" s="19"/>
      <x:c r="E30" s="14" t="str">
        <x:f>IF(COUNTA(B30:D30)=0,"",IF(F30="Revisa tareas","Revisa tareas",D30-C30))</x:f>
      </x:c>
      <x:c r="F30" s="12" t="str">
        <x:f>IF(COUNTA(B30:D30)=0,"",IF(OR(B30="",COUNT(C30:D30)&lt;&gt;2),"Revisa tareas",IF(OR(C30&lt;0,D30&lt;0),"Revisa tareas","")))</x:f>
      </x:c>
      <x:c r="G30" s="3"/>
      <x:c r="H30" s="3"/>
    </x:row>
    <x:row r="31" ht="24" customHeight="1">
      <x:c r="B31" s="3"/>
      <x:c r="C31" s="3"/>
      <x:c r="D31" s="3"/>
      <x:c r="E31" s="3"/>
      <x:c r="F31" s="3"/>
      <x:c r="G31" s="3"/>
      <x:c r="H31" s="3"/>
    </x:row>
    <x:row r="32" ht="24" customHeight="1">
      <x:c r="B32" s="7" t="str">
        <x:v>Límite: 15 tareas, filas 16 a 30. Las filas completas vacías se ignoran. No escribas fuera del rango preparado.</x:v>
      </x:c>
      <x:c r="C32" s="3"/>
      <x:c r="D32" s="3"/>
      <x:c r="E32" s="3"/>
      <x:c r="F32" s="3"/>
      <x:c r="G32" s="3"/>
      <x:c r="H32" s="3"/>
    </x:row>
    <x:row r="33" ht="24" customHeight="1">
      <x:c r="B33" s="7" t="str">
        <x:v>Sustituye los ejemplos. Cada tarea necesita nombre y dos minutos numéricos ≥ 0. Un hueco no equivale a cero.</x:v>
      </x:c>
      <x:c r="C33" s="3"/>
      <x:c r="D33" s="3"/>
      <x:c r="E33" s="3"/>
      <x:c r="F33" s="3"/>
      <x:c r="G33" s="3"/>
      <x:c r="H33" s="3"/>
    </x:row>
    <x:row r="34" ht="24" customHeight="1">
      <x:c r="B34" s="3"/>
      <x:c r="C34" s="3"/>
      <x:c r="D34" s="3"/>
      <x:c r="E34" s="3"/>
      <x:c r="F34" s="3"/>
      <x:c r="G34" s="3"/>
      <x:c r="H34" s="3"/>
    </x:row>
    <x:row r="35" ht="24" customHeight="1">
      <x:c r="B35" s="3" t="str">
        <x:v>Plantilla operativa original de Negociario. Estado y notas se revisan manualmente.</x:v>
      </x:c>
      <x:c r="C35" s="3"/>
      <x:c r="D35" s="3"/>
      <x:c r="E35" s="3"/>
      <x:c r="F35" s="3"/>
      <x:c r="G35" s="3"/>
      <x:c r="H35" s="3"/>
    </x:row>
    <x:row r="36" ht="24" customHeight="1">
      <x:c r="B36" s="3"/>
      <x:c r="C36" s="3"/>
      <x:c r="D36" s="3"/>
      <x:c r="E36" s="3"/>
      <x:c r="F36" s="3"/>
      <x:c r="G36" s="3"/>
      <x:c r="H36" s="3"/>
    </x:row>
  </x:sheetData>
  <x:conditionalFormatting sqref="C11:C12">
    <x:cfRule type="containsText" dxfId="0" priority="1" operator="containsText" text="Revisa"/>
    <x:cfRule type="containsText" dxfId="1" priority="2" operator="containsText" text="Falta"/>
  </x:conditionalFormatting>
  <x:conditionalFormatting sqref="F11:F12">
    <x:cfRule type="containsText" dxfId="2" priority="3" operator="containsText" text="Revisa"/>
    <x:cfRule type="containsText" dxfId="3" priority="4" operator="containsText" text="Falta"/>
  </x:conditionalFormatting>
  <x:conditionalFormatting sqref="E16:F30">
    <x:cfRule type="containsText" dxfId="4" priority="5" operator="containsText" text="Revisa"/>
    <x:cfRule type="containsText" dxfId="5" priority="6" operator="containsText" text="Falta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2C29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25" hidden="0" customWidth="1"/>
    <x:col min="3" max="3" width="34" hidden="0" customWidth="1"/>
    <x:col min="4" max="4" width="19" hidden="0" customWidth="1"/>
    <x:col min="5" max="5" width="19" hidden="0" customWidth="1"/>
    <x:col min="6" max="6" width="22" hidden="0" customWidth="1"/>
    <x:col min="7" max="7" width="25" hidden="0" customWidth="1"/>
    <x:col min="8" max="8" width="13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</x:row>
    <x:row r="2" ht="24" customHeight="1">
      <x:c r="B2" s="5" t="str">
        <x:v>Libro de caja de efectivo</x:v>
      </x:c>
      <x:c r="C2" s="6"/>
      <x:c r="D2" s="6"/>
      <x:c r="E2" s="6"/>
      <x:c r="F2" s="6"/>
      <x:c r="G2" s="6"/>
      <x:c r="H2" s="6"/>
    </x:row>
    <x:row r="3" ht="24" customHeight="1">
      <x:c r="B3" s="7" t="str">
        <x:v>Ejemplo ficticio de una sesión. Solo efectivo. Tarjeta y Bizum se anotan aparte.</x:v>
      </x:c>
      <x:c r="C3" s="3"/>
      <x:c r="D3" s="3"/>
      <x:c r="E3" s="3"/>
      <x:c r="F3" s="3"/>
      <x:c r="G3" s="3"/>
      <x:c r="H3" s="3"/>
    </x:row>
    <x:row r="4" ht="24" customHeight="1">
      <x:c r="B4" s="3"/>
      <x:c r="C4" s="3"/>
      <x:c r="D4" s="3"/>
      <x:c r="E4" s="3"/>
      <x:c r="F4" s="3"/>
      <x:c r="G4" s="3"/>
      <x:c r="H4" s="3"/>
    </x:row>
    <x:row r="5" ht="24" customHeight="1">
      <x:c r="B5" s="3" t="str">
        <x:v>Fecha de la sesión</x:v>
      </x:c>
      <x:c r="C5" s="10" t="d">
        <x:v>2026-11-02T00:00:00.000Z</x:v>
      </x:c>
      <x:c r="D5" s="3"/>
      <x:c r="E5" s="25" t="str">
        <x:v>Solo informativos</x:v>
      </x:c>
      <x:c r="F5" s="3"/>
      <x:c r="G5" s="3"/>
      <x:c r="H5" s="3"/>
    </x:row>
    <x:row r="6" ht="24" customHeight="1">
      <x:c r="B6" s="3" t="str">
        <x:v>Fondo inicial (€)</x:v>
      </x:c>
      <x:c r="C6" s="23" t="n">
        <x:v>150</x:v>
      </x:c>
      <x:c r="D6" s="3"/>
      <x:c r="E6" s="3" t="str">
        <x:v>Tarjeta (€)</x:v>
      </x:c>
      <x:c r="F6" s="23" t="n">
        <x:v>180</x:v>
      </x:c>
      <x:c r="G6" s="3"/>
      <x:c r="H6" s="3"/>
    </x:row>
    <x:row r="7" ht="24" customHeight="1">
      <x:c r="B7" s="3" t="str">
        <x:v>Entradas de efectivo (€)</x:v>
      </x:c>
      <x:c r="C7" s="24" t="n">
        <x:f>IF(COUNTIFS(G16:G35,"Revisa movimientos")&gt;0,"Revisa movimientos",SUM(D16:D35))</x:f>
        <x:v>290</x:v>
      </x:c>
      <x:c r="D7" s="3"/>
      <x:c r="E7" s="3" t="str">
        <x:v>Bizum (€)</x:v>
      </x:c>
      <x:c r="F7" s="23" t="n">
        <x:v>60</x:v>
      </x:c>
      <x:c r="G7" s="3"/>
      <x:c r="H7" s="3"/>
    </x:row>
    <x:row r="8" ht="24" customHeight="1">
      <x:c r="B8" s="3" t="str">
        <x:v>Salidas de efectivo (€)</x:v>
      </x:c>
      <x:c r="C8" s="24" t="n">
        <x:f>IF(COUNTIFS(G16:G35,"Revisa movimientos")&gt;0,"Revisa movimientos",SUM(E16:E35))</x:f>
        <x:v>150</x:v>
      </x:c>
      <x:c r="D8" s="3"/>
      <x:c r="E8" s="3"/>
      <x:c r="F8" s="3"/>
      <x:c r="G8" s="3"/>
      <x:c r="H8" s="3"/>
    </x:row>
    <x:row r="9" ht="24" customHeight="1">
      <x:c r="B9" s="3" t="str">
        <x:v>Efectivo esperado (€)</x:v>
      </x:c>
      <x:c r="C9" s="24" t="n">
        <x:f>IF(COUNT(C6)&lt;&gt;1,"Revisa fondo",IF(C6&lt;0,"Revisa fondo",IF(AND(ISNUMBER(C7),ISNUMBER(C8)),C6+C7-C8,"Revisa movimientos")))</x:f>
        <x:v>290</x:v>
      </x:c>
      <x:c r="D9" s="3"/>
      <x:c r="E9" s="7" t="str">
        <x:v>Estos importes no se suman al efectivo.</x:v>
      </x:c>
      <x:c r="F9" s="3"/>
      <x:c r="G9" s="3"/>
      <x:c r="H9" s="3"/>
    </x:row>
    <x:row r="10" ht="24" customHeight="1">
      <x:c r="B10" s="3" t="str">
        <x:v>Recuento físico (€)</x:v>
      </x:c>
      <x:c r="C10" s="23" t="n">
        <x:v>287.5</x:v>
      </x:c>
      <x:c r="D10" s="3"/>
      <x:c r="E10" s="7" t="str">
        <x:v>Diferencia = contado − esperado.</x:v>
      </x:c>
      <x:c r="F10" s="3"/>
      <x:c r="G10" s="3"/>
      <x:c r="H10" s="3"/>
    </x:row>
    <x:row r="11" ht="24" customHeight="1">
      <x:c r="B11" s="3" t="str">
        <x:v>Diferencia (€)</x:v>
      </x:c>
      <x:c r="C11" s="24" t="n">
        <x:f>IF(ISNUMBER(C10),IF(C10&lt;0,"Revisa recuento",IF(ISNUMBER(C9),C10-C9,C9)),IF(C10="","Falta recuento","Revisa recuento"))</x:f>
        <x:v>-2.5</x:v>
      </x:c>
      <x:c r="D11" s="3"/>
      <x:c r="E11" s="3"/>
      <x:c r="F11" s="3"/>
      <x:c r="G11" s="3"/>
      <x:c r="H11" s="3"/>
    </x:row>
    <x:row r="12" ht="24" customHeight="1">
      <x:c r="B12" s="3"/>
      <x:c r="C12" s="3"/>
      <x:c r="D12" s="3"/>
      <x:c r="E12" s="3"/>
      <x:c r="F12" s="3"/>
      <x:c r="G12" s="3"/>
      <x:c r="H12" s="3"/>
    </x:row>
    <x:row r="13" ht="24" customHeight="1">
      <x:c r="B13" s="3" t="str">
        <x:v>Notas (manuales)</x:v>
      </x:c>
      <x:c r="C13" s="9" t="str">
        <x:v>Comprobar la diferencia antes de cerrar.</x:v>
      </x:c>
      <x:c r="D13" s="3"/>
      <x:c r="E13" s="3"/>
      <x:c r="F13" s="3"/>
      <x:c r="G13" s="3"/>
      <x:c r="H13" s="3"/>
    </x:row>
    <x:row r="14" ht="24" customHeight="1">
      <x:c r="B14" s="3"/>
      <x:c r="C14" s="3"/>
      <x:c r="D14" s="3"/>
      <x:c r="E14" s="3"/>
      <x:c r="F14" s="3"/>
      <x:c r="G14" s="3"/>
      <x:c r="H14" s="3"/>
    </x:row>
    <x:row r="15" ht="30" customHeight="1">
      <x:c r="B15" s="18" t="str">
        <x:v>Fecha</x:v>
      </x:c>
      <x:c r="C15" s="18" t="str">
        <x:v>Concepto</x:v>
      </x:c>
      <x:c r="D15" s="18" t="str">
        <x:v>Entrada (€)</x:v>
      </x:c>
      <x:c r="E15" s="18" t="str">
        <x:v>Salida (€)</x:v>
      </x:c>
      <x:c r="F15" s="18" t="str">
        <x:v>Referencia</x:v>
      </x:c>
      <x:c r="G15" s="18" t="str">
        <x:v>Comprobación</x:v>
      </x:c>
      <x:c r="H15" s="3"/>
    </x:row>
    <x:row r="16" ht="24" customHeight="1">
      <x:c r="B16" s="10" t="d">
        <x:v>2026-11-02T00:00:00.000Z</x:v>
      </x:c>
      <x:c r="C16" s="9" t="str">
        <x:v>Cobro venta</x:v>
      </x:c>
      <x:c r="D16" s="23" t="n">
        <x:v>240</x:v>
      </x:c>
      <x:c r="E16" s="23" t="n">
        <x:v>0</x:v>
      </x:c>
      <x:c r="F16" s="9" t="str">
        <x:v>DEMO-1</x:v>
      </x:c>
      <x:c r="G16" s="12" t="str">
        <x:f>IF(COUNTA(B16:F16)=0,"",IF(OR(C16="",COUNT(B16,D16:E16)&lt;&gt;3),"Revisa movimientos",IF(OR(D16&lt;0,E16&lt;0,AND(D16&gt;0,E16&gt;0)),"Revisa movimientos","")))</x:f>
      </x:c>
      <x:c r="H16" s="3"/>
    </x:row>
    <x:row r="17" ht="24" customHeight="1">
      <x:c r="B17" s="10" t="d">
        <x:v>2026-11-02T00:00:00.000Z</x:v>
      </x:c>
      <x:c r="C17" s="9" t="str">
        <x:v>Devolución</x:v>
      </x:c>
      <x:c r="D17" s="23" t="n">
        <x:v>0</x:v>
      </x:c>
      <x:c r="E17" s="23" t="n">
        <x:v>20</x:v>
      </x:c>
      <x:c r="F17" s="9" t="str">
        <x:v>DEMO-2</x:v>
      </x:c>
      <x:c r="G17" s="12" t="str">
        <x:f>IF(COUNTA(B17:F17)=0,"",IF(OR(C17="",COUNT(B17,D17:E17)&lt;&gt;3),"Revisa movimientos",IF(OR(D17&lt;0,E17&lt;0,AND(D17&gt;0,E17&gt;0)),"Revisa movimientos","")))</x:f>
      </x:c>
      <x:c r="H17" s="3"/>
    </x:row>
    <x:row r="18" ht="24" customHeight="1">
      <x:c r="B18" s="10" t="d">
        <x:v>2026-11-02T00:00:00.000Z</x:v>
      </x:c>
      <x:c r="C18" s="9" t="str">
        <x:v>Compra de consumibles</x:v>
      </x:c>
      <x:c r="D18" s="23" t="n">
        <x:v>0</x:v>
      </x:c>
      <x:c r="E18" s="23" t="n">
        <x:v>30</x:v>
      </x:c>
      <x:c r="F18" s="9" t="str">
        <x:v>DEMO-3</x:v>
      </x:c>
      <x:c r="G18" s="12" t="str">
        <x:f>IF(COUNTA(B18:F18)=0,"",IF(OR(C18="",COUNT(B18,D18:E18)&lt;&gt;3),"Revisa movimientos",IF(OR(D18&lt;0,E18&lt;0,AND(D18&gt;0,E18&gt;0)),"Revisa movimientos","")))</x:f>
      </x:c>
      <x:c r="H18" s="3"/>
    </x:row>
    <x:row r="19" ht="24" customHeight="1">
      <x:c r="B19" s="10" t="d">
        <x:v>2026-11-02T00:00:00.000Z</x:v>
      </x:c>
      <x:c r="C19" s="9" t="str">
        <x:v>Retirada a caja fuerte</x:v>
      </x:c>
      <x:c r="D19" s="23" t="n">
        <x:v>0</x:v>
      </x:c>
      <x:c r="E19" s="23" t="n">
        <x:v>100</x:v>
      </x:c>
      <x:c r="F19" s="9" t="str">
        <x:v>DEMO-4</x:v>
      </x:c>
      <x:c r="G19" s="12" t="str">
        <x:f>IF(COUNTA(B19:F19)=0,"",IF(OR(C19="",COUNT(B19,D19:E19)&lt;&gt;3),"Revisa movimientos",IF(OR(D19&lt;0,E19&lt;0,AND(D19&gt;0,E19&gt;0)),"Revisa movimientos","")))</x:f>
      </x:c>
      <x:c r="H19" s="3"/>
    </x:row>
    <x:row r="20" ht="24" customHeight="1">
      <x:c r="B20" s="10" t="d">
        <x:v>2026-11-02T00:00:00.000Z</x:v>
      </x:c>
      <x:c r="C20" s="9" t="str">
        <x:v>Aportación de cambio</x:v>
      </x:c>
      <x:c r="D20" s="23" t="n">
        <x:v>50</x:v>
      </x:c>
      <x:c r="E20" s="23" t="n">
        <x:v>0</x:v>
      </x:c>
      <x:c r="F20" s="9" t="str">
        <x:v>DEMO-5</x:v>
      </x:c>
      <x:c r="G20" s="12" t="str">
        <x:f>IF(COUNTA(B20:F20)=0,"",IF(OR(C20="",COUNT(B20,D20:E20)&lt;&gt;3),"Revisa movimientos",IF(OR(D20&lt;0,E20&lt;0,AND(D20&gt;0,E20&gt;0)),"Revisa movimientos","")))</x:f>
      </x:c>
      <x:c r="H20" s="3"/>
    </x:row>
    <x:row r="21" ht="24" customHeight="1">
      <x:c r="B21" s="10"/>
      <x:c r="C21" s="9"/>
      <x:c r="D21" s="23"/>
      <x:c r="E21" s="23"/>
      <x:c r="F21" s="9"/>
      <x:c r="G21" s="12" t="str">
        <x:f>IF(COUNTA(B21:F21)=0,"",IF(OR(C21="",COUNT(B21,D21:E21)&lt;&gt;3),"Revisa movimientos",IF(OR(D21&lt;0,E21&lt;0,AND(D21&gt;0,E21&gt;0)),"Revisa movimientos","")))</x:f>
      </x:c>
      <x:c r="H21" s="3"/>
    </x:row>
    <x:row r="22" ht="24" customHeight="1">
      <x:c r="B22" s="10"/>
      <x:c r="C22" s="9"/>
      <x:c r="D22" s="23"/>
      <x:c r="E22" s="23"/>
      <x:c r="F22" s="9"/>
      <x:c r="G22" s="12" t="str">
        <x:f>IF(COUNTA(B22:F22)=0,"",IF(OR(C22="",COUNT(B22,D22:E22)&lt;&gt;3),"Revisa movimientos",IF(OR(D22&lt;0,E22&lt;0,AND(D22&gt;0,E22&gt;0)),"Revisa movimientos","")))</x:f>
      </x:c>
      <x:c r="H22" s="3"/>
    </x:row>
    <x:row r="23" ht="24" customHeight="1">
      <x:c r="B23" s="10"/>
      <x:c r="C23" s="9"/>
      <x:c r="D23" s="23"/>
      <x:c r="E23" s="23"/>
      <x:c r="F23" s="9"/>
      <x:c r="G23" s="12" t="str">
        <x:f>IF(COUNTA(B23:F23)=0,"",IF(OR(C23="",COUNT(B23,D23:E23)&lt;&gt;3),"Revisa movimientos",IF(OR(D23&lt;0,E23&lt;0,AND(D23&gt;0,E23&gt;0)),"Revisa movimientos","")))</x:f>
      </x:c>
      <x:c r="H23" s="3"/>
    </x:row>
    <x:row r="24" ht="24" customHeight="1">
      <x:c r="B24" s="10"/>
      <x:c r="C24" s="9"/>
      <x:c r="D24" s="23"/>
      <x:c r="E24" s="23"/>
      <x:c r="F24" s="9"/>
      <x:c r="G24" s="12" t="str">
        <x:f>IF(COUNTA(B24:F24)=0,"",IF(OR(C24="",COUNT(B24,D24:E24)&lt;&gt;3),"Revisa movimientos",IF(OR(D24&lt;0,E24&lt;0,AND(D24&gt;0,E24&gt;0)),"Revisa movimientos","")))</x:f>
      </x:c>
      <x:c r="H24" s="3"/>
    </x:row>
    <x:row r="25" ht="24" customHeight="1">
      <x:c r="B25" s="10"/>
      <x:c r="C25" s="9"/>
      <x:c r="D25" s="23"/>
      <x:c r="E25" s="23"/>
      <x:c r="F25" s="9"/>
      <x:c r="G25" s="12" t="str">
        <x:f>IF(COUNTA(B25:F25)=0,"",IF(OR(C25="",COUNT(B25,D25:E25)&lt;&gt;3),"Revisa movimientos",IF(OR(D25&lt;0,E25&lt;0,AND(D25&gt;0,E25&gt;0)),"Revisa movimientos","")))</x:f>
      </x:c>
      <x:c r="H25" s="3"/>
    </x:row>
    <x:row r="26" ht="24" customHeight="1">
      <x:c r="B26" s="10"/>
      <x:c r="C26" s="9"/>
      <x:c r="D26" s="23"/>
      <x:c r="E26" s="23"/>
      <x:c r="F26" s="9"/>
      <x:c r="G26" s="12" t="str">
        <x:f>IF(COUNTA(B26:F26)=0,"",IF(OR(C26="",COUNT(B26,D26:E26)&lt;&gt;3),"Revisa movimientos",IF(OR(D26&lt;0,E26&lt;0,AND(D26&gt;0,E26&gt;0)),"Revisa movimientos","")))</x:f>
      </x:c>
      <x:c r="H26" s="3"/>
    </x:row>
    <x:row r="27" ht="24" customHeight="1">
      <x:c r="B27" s="10"/>
      <x:c r="C27" s="9"/>
      <x:c r="D27" s="23"/>
      <x:c r="E27" s="23"/>
      <x:c r="F27" s="9"/>
      <x:c r="G27" s="12" t="str">
        <x:f>IF(COUNTA(B27:F27)=0,"",IF(OR(C27="",COUNT(B27,D27:E27)&lt;&gt;3),"Revisa movimientos",IF(OR(D27&lt;0,E27&lt;0,AND(D27&gt;0,E27&gt;0)),"Revisa movimientos","")))</x:f>
      </x:c>
      <x:c r="H27" s="3"/>
    </x:row>
    <x:row r="28" ht="24" customHeight="1">
      <x:c r="B28" s="10"/>
      <x:c r="C28" s="9"/>
      <x:c r="D28" s="23"/>
      <x:c r="E28" s="23"/>
      <x:c r="F28" s="9"/>
      <x:c r="G28" s="12" t="str">
        <x:f>IF(COUNTA(B28:F28)=0,"",IF(OR(C28="",COUNT(B28,D28:E28)&lt;&gt;3),"Revisa movimientos",IF(OR(D28&lt;0,E28&lt;0,AND(D28&gt;0,E28&gt;0)),"Revisa movimientos","")))</x:f>
      </x:c>
      <x:c r="H28" s="3"/>
    </x:row>
    <x:row r="29" ht="24" customHeight="1">
      <x:c r="B29" s="10"/>
      <x:c r="C29" s="9"/>
      <x:c r="D29" s="23"/>
      <x:c r="E29" s="23"/>
      <x:c r="F29" s="9"/>
      <x:c r="G29" s="12" t="str">
        <x:f>IF(COUNTA(B29:F29)=0,"",IF(OR(C29="",COUNT(B29,D29:E29)&lt;&gt;3),"Revisa movimientos",IF(OR(D29&lt;0,E29&lt;0,AND(D29&gt;0,E29&gt;0)),"Revisa movimientos","")))</x:f>
      </x:c>
      <x:c r="H29" s="3"/>
    </x:row>
    <x:row r="30" ht="24" customHeight="1">
      <x:c r="B30" s="10"/>
      <x:c r="C30" s="9"/>
      <x:c r="D30" s="23"/>
      <x:c r="E30" s="23"/>
      <x:c r="F30" s="9"/>
      <x:c r="G30" s="12" t="str">
        <x:f>IF(COUNTA(B30:F30)=0,"",IF(OR(C30="",COUNT(B30,D30:E30)&lt;&gt;3),"Revisa movimientos",IF(OR(D30&lt;0,E30&lt;0,AND(D30&gt;0,E30&gt;0)),"Revisa movimientos","")))</x:f>
      </x:c>
      <x:c r="H30" s="3"/>
    </x:row>
    <x:row r="31" ht="24" customHeight="1">
      <x:c r="B31" s="10"/>
      <x:c r="C31" s="9"/>
      <x:c r="D31" s="23"/>
      <x:c r="E31" s="23"/>
      <x:c r="F31" s="9"/>
      <x:c r="G31" s="12" t="str">
        <x:f>IF(COUNTA(B31:F31)=0,"",IF(OR(C31="",COUNT(B31,D31:E31)&lt;&gt;3),"Revisa movimientos",IF(OR(D31&lt;0,E31&lt;0,AND(D31&gt;0,E31&gt;0)),"Revisa movimientos","")))</x:f>
      </x:c>
      <x:c r="H31" s="3"/>
    </x:row>
    <x:row r="32" ht="24" customHeight="1">
      <x:c r="B32" s="10"/>
      <x:c r="C32" s="9"/>
      <x:c r="D32" s="23"/>
      <x:c r="E32" s="23"/>
      <x:c r="F32" s="9"/>
      <x:c r="G32" s="12" t="str">
        <x:f>IF(COUNTA(B32:F32)=0,"",IF(OR(C32="",COUNT(B32,D32:E32)&lt;&gt;3),"Revisa movimientos",IF(OR(D32&lt;0,E32&lt;0,AND(D32&gt;0,E32&gt;0)),"Revisa movimientos","")))</x:f>
      </x:c>
      <x:c r="H32" s="3"/>
    </x:row>
    <x:row r="33" ht="24" customHeight="1">
      <x:c r="B33" s="10"/>
      <x:c r="C33" s="9"/>
      <x:c r="D33" s="23"/>
      <x:c r="E33" s="23"/>
      <x:c r="F33" s="9"/>
      <x:c r="G33" s="12" t="str">
        <x:f>IF(COUNTA(B33:F33)=0,"",IF(OR(C33="",COUNT(B33,D33:E33)&lt;&gt;3),"Revisa movimientos",IF(OR(D33&lt;0,E33&lt;0,AND(D33&gt;0,E33&gt;0)),"Revisa movimientos","")))</x:f>
      </x:c>
      <x:c r="H33" s="3"/>
    </x:row>
    <x:row r="34" ht="24" customHeight="1">
      <x:c r="B34" s="10"/>
      <x:c r="C34" s="9"/>
      <x:c r="D34" s="23"/>
      <x:c r="E34" s="23"/>
      <x:c r="F34" s="9"/>
      <x:c r="G34" s="12" t="str">
        <x:f>IF(COUNTA(B34:F34)=0,"",IF(OR(C34="",COUNT(B34,D34:E34)&lt;&gt;3),"Revisa movimientos",IF(OR(D34&lt;0,E34&lt;0,AND(D34&gt;0,E34&gt;0)),"Revisa movimientos","")))</x:f>
      </x:c>
      <x:c r="H34" s="3"/>
    </x:row>
    <x:row r="35" ht="24" customHeight="1">
      <x:c r="B35" s="10"/>
      <x:c r="C35" s="9"/>
      <x:c r="D35" s="23"/>
      <x:c r="E35" s="23"/>
      <x:c r="F35" s="9"/>
      <x:c r="G35" s="12" t="str">
        <x:f>IF(COUNTA(B35:F35)=0,"",IF(OR(C35="",COUNT(B35,D35:E35)&lt;&gt;3),"Revisa movimientos",IF(OR(D35&lt;0,E35&lt;0,AND(D35&gt;0,E35&gt;0)),"Revisa movimientos","")))</x:f>
      </x:c>
      <x:c r="H35" s="3"/>
    </x:row>
    <x:row r="36" ht="24" customHeight="1">
      <x:c r="B36" s="3"/>
      <x:c r="C36" s="3"/>
      <x:c r="D36" s="3"/>
      <x:c r="E36" s="3"/>
      <x:c r="F36" s="3"/>
      <x:c r="G36" s="3"/>
      <x:c r="H36" s="3"/>
    </x:row>
    <x:row r="37" ht="24" customHeight="1">
      <x:c r="B37" s="7" t="str">
        <x:v>Límite: 20 movimientos, filas 16 a 35. Registra solo efectivo de esta sesión. La referencia es opcional.</x:v>
      </x:c>
      <x:c r="C37" s="3"/>
      <x:c r="D37" s="3"/>
      <x:c r="E37" s="3"/>
      <x:c r="F37" s="3"/>
      <x:c r="G37" s="3"/>
      <x:c r="H37" s="3"/>
    </x:row>
    <x:row r="38" ht="24" customHeight="1">
      <x:c r="B38" s="7" t="str">
        <x:v>Cada fila necesita fecha, concepto y dos importes ≥ 0. Usa 0 en el lado sin flujo. No registres entrada y salida a la vez.</x:v>
      </x:c>
      <x:c r="C38" s="3"/>
      <x:c r="D38" s="3"/>
      <x:c r="E38" s="3"/>
      <x:c r="F38" s="3"/>
      <x:c r="G38" s="3"/>
      <x:c r="H38" s="3"/>
    </x:row>
    <x:row r="39" ht="24" customHeight="1">
      <x:c r="B39" s="7" t="str">
        <x:v>Método de recuento y seguimiento de efectivo. Fuentes:</x:v>
      </x:c>
      <x:c r="C39" s="3"/>
      <x:c r="D39" s="3"/>
      <x:c r="E39" s="3"/>
      <x:c r="F39" s="3"/>
      <x:c r="G39" s="3"/>
      <x:c r="H39" s="3"/>
    </x:row>
    <x:row r="40" ht="24" customHeight="1">
      <x:c r="B40" s="3" t="str">
        <x:v>https://help.shopify.com/es/manual/sell-in-person/shopify-pos/cash-register-management</x:v>
      </x:c>
      <x:c r="C40" s="3"/>
      <x:c r="D40" s="3"/>
      <x:c r="E40" s="3"/>
      <x:c r="F40" s="3"/>
      <x:c r="G40" s="3"/>
      <x:c r="H40" s="3"/>
    </x:row>
    <x:row r="41" ht="24" customHeight="1">
      <x:c r="B41" s="3" t="str">
        <x:v>https://my.squareup.com/help/es/es/article/8358-view-cash-drawer-reports</x:v>
      </x:c>
      <x:c r="C41" s="3"/>
      <x:c r="D41" s="3"/>
      <x:c r="E41" s="3"/>
      <x:c r="F41" s="3"/>
      <x:c r="G41" s="3"/>
      <x:c r="H41" s="3"/>
    </x:row>
    <x:row r="42" ht="24" customHeight="1">
      <x:c r="B42" s="3"/>
      <x:c r="C42" s="3"/>
      <x:c r="D42" s="3"/>
      <x:c r="E42" s="3"/>
      <x:c r="F42" s="3"/>
      <x:c r="G42" s="3"/>
      <x:c r="H42" s="3"/>
    </x:row>
  </x:sheetData>
  <x:conditionalFormatting sqref="C7:C11">
    <x:cfRule type="containsText" dxfId="6" priority="1" operator="containsText" text="Revisa"/>
    <x:cfRule type="containsText" dxfId="7" priority="2" operator="containsText" text="Falta"/>
  </x:conditionalFormatting>
  <x:conditionalFormatting sqref="C11:C11">
    <x:cfRule type="cellIs" dxfId="8" priority="3" operator="lessThan">
      <x:formula>0</x:formula>
    </x:cfRule>
  </x:conditionalFormatting>
  <x:conditionalFormatting sqref="G16:G35">
    <x:cfRule type="containsText" dxfId="9" priority="4" operator="containsText" text="Revisa"/>
    <x:cfRule type="containsText" dxfId="10" priority="5" operator="containsText" text="Falta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2C29"/>
  </x:sheetPr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20" hidden="0" customWidth="1"/>
    <x:col min="4" max="4" width="20" hidden="0" customWidth="1"/>
    <x:col min="5" max="5" width="3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</x:row>
    <x:row r="2" ht="24" customHeight="1">
      <x:c r="B2" s="5" t="str">
        <x:v>Escandallo de un servicio</x:v>
      </x:c>
      <x:c r="C2" s="6"/>
      <x:c r="D2" s="6"/>
      <x:c r="E2" s="6"/>
      <x:c r="F2" s="6"/>
      <x:c r="G2" s="6"/>
      <x:c r="H2" s="6"/>
    </x:row>
    <x:row r="3" ht="24" customHeight="1">
      <x:c r="B3" s="7" t="str">
        <x:v>Ejemplo ficticio independiente. Importes sin IVA. No calcula ventas ni beneficio.</x:v>
      </x:c>
      <x:c r="C3" s="3"/>
      <x:c r="D3" s="3"/>
      <x:c r="E3" s="3"/>
      <x:c r="F3" s="3"/>
      <x:c r="G3" s="3"/>
      <x:c r="H3" s="3"/>
    </x:row>
    <x:row r="4" ht="24" customHeight="1">
      <x:c r="B4" s="3"/>
      <x:c r="C4" s="3"/>
      <x:c r="D4" s="3"/>
      <x:c r="E4" s="3"/>
      <x:c r="F4" s="3"/>
      <x:c r="G4" s="3"/>
      <x:c r="H4" s="3"/>
    </x:row>
    <x:row r="5" ht="30" customHeight="1">
      <x:c r="B5" s="18" t="str">
        <x:v>Datos del servicio</x:v>
      </x:c>
      <x:c r="C5" s="18" t="str">
        <x:v>Previsto</x:v>
      </x:c>
      <x:c r="D5" s="18" t="str">
        <x:v>Real</x:v>
      </x:c>
      <x:c r="E5" s="3"/>
      <x:c r="F5" s="3"/>
      <x:c r="G5" s="3"/>
      <x:c r="H5" s="3"/>
    </x:row>
    <x:row r="6" ht="24" customHeight="1">
      <x:c r="B6" s="3" t="str">
        <x:v>Duración (horas)</x:v>
      </x:c>
      <x:c r="C6" s="26" t="n">
        <x:v>3</x:v>
      </x:c>
      <x:c r="D6" s="26" t="n">
        <x:v>3.5</x:v>
      </x:c>
      <x:c r="E6" s="3"/>
      <x:c r="F6" s="7" t="str">
        <x:v>Anota el tiempo completo del servicio.</x:v>
      </x:c>
      <x:c r="G6" s="3"/>
      <x:c r="H6" s="3"/>
    </x:row>
    <x:row r="7" ht="24" customHeight="1">
      <x:c r="B7" s="3" t="str">
        <x:v>Material (€)</x:v>
      </x:c>
      <x:c r="C7" s="23" t="n">
        <x:v>15</x:v>
      </x:c>
      <x:c r="D7" s="23" t="n">
        <x:v>15</x:v>
      </x:c>
      <x:c r="E7" s="3"/>
      <x:c r="F7" s="7" t="str">
        <x:v>Si la espera ya está en las horas, no la sumes otra vez.</x:v>
      </x:c>
      <x:c r="G7" s="3"/>
      <x:c r="H7" s="3"/>
    </x:row>
    <x:row r="8" ht="24" customHeight="1">
      <x:c r="B8" s="3" t="str">
        <x:v>Viaje (€)</x:v>
      </x:c>
      <x:c r="C8" s="23" t="n">
        <x:v>8</x:v>
      </x:c>
      <x:c r="D8" s="23" t="n">
        <x:v>8</x:v>
      </x:c>
      <x:c r="E8" s="3"/>
      <x:c r="F8" s="3"/>
      <x:c r="G8" s="3"/>
      <x:c r="H8" s="3"/>
    </x:row>
    <x:row r="9" ht="24" customHeight="1">
      <x:c r="B9" s="3"/>
      <x:c r="C9" s="3"/>
      <x:c r="D9" s="3"/>
      <x:c r="E9" s="3"/>
      <x:c r="F9" s="3"/>
      <x:c r="G9" s="3"/>
      <x:c r="H9" s="3"/>
    </x:row>
    <x:row r="10" ht="24" customHeight="1">
      <x:c r="B10" s="3" t="str">
        <x:v>Coste laboral propio (€/h)</x:v>
      </x:c>
      <x:c r="C10" s="23" t="n">
        <x:v>20</x:v>
      </x:c>
      <x:c r="D10" s="3"/>
      <x:c r="E10" s="3"/>
      <x:c r="F10" s="7" t="str">
        <x:v>Mano de obra: excluye estructura.</x:v>
      </x:c>
      <x:c r="G10" s="3"/>
      <x:c r="H10" s="3"/>
    </x:row>
    <x:row r="11" ht="24" customHeight="1">
      <x:c r="B11" s="3" t="str">
        <x:v>Estructura (€/h)</x:v>
      </x:c>
      <x:c r="C11" s="23" t="n">
        <x:v>6</x:v>
      </x:c>
      <x:c r="D11" s="3"/>
      <x:c r="E11" s="3"/>
      <x:c r="F11" s="7" t="str">
        <x:v>Estructura: excluye mano de obra, material y viaje.</x:v>
      </x:c>
      <x:c r="G11" s="3"/>
      <x:c r="H11" s="3"/>
    </x:row>
    <x:row r="12" ht="24" customHeight="1">
      <x:c r="B12" s="3"/>
      <x:c r="C12" s="3"/>
      <x:c r="D12" s="3"/>
      <x:c r="E12" s="3"/>
      <x:c r="F12" s="3"/>
      <x:c r="G12" s="3"/>
      <x:c r="H12" s="3"/>
    </x:row>
    <x:row r="13" ht="24" customHeight="1">
      <x:c r="B13" s="3"/>
      <x:c r="C13" s="3"/>
      <x:c r="D13" s="3"/>
      <x:c r="E13" s="3"/>
      <x:c r="F13" s="3"/>
      <x:c r="G13" s="3"/>
      <x:c r="H13" s="3"/>
    </x:row>
    <x:row r="14" ht="30" customHeight="1">
      <x:c r="B14" s="18" t="str">
        <x:v>Costes calculados (€)</x:v>
      </x:c>
      <x:c r="C14" s="18" t="str">
        <x:v>Previsto</x:v>
      </x:c>
      <x:c r="D14" s="18" t="str">
        <x:v>Real</x:v>
      </x:c>
      <x:c r="E14" s="3"/>
      <x:c r="F14" s="3"/>
      <x:c r="G14" s="3"/>
      <x:c r="H14" s="3"/>
    </x:row>
    <x:row r="15" ht="24" customHeight="1">
      <x:c r="B15" s="3" t="str">
        <x:v>Mano de obra</x:v>
      </x:c>
      <x:c r="C15" s="24" t="n">
        <x:f>IF(COUNT(C6,$C$10)&lt;&gt;2,"Faltan datos",IF(OR(C6&lt;0,$C$10&lt;0),"Revisa datos",C6*$C$10))</x:f>
        <x:v>60</x:v>
      </x:c>
      <x:c r="D15" s="24" t="n">
        <x:f>IF(COUNT(D6,$C$10)&lt;&gt;2,"Faltan datos",IF(OR(D6&lt;0,$C$10&lt;0),"Revisa datos",D6*$C$10))</x:f>
        <x:v>70</x:v>
      </x:c>
      <x:c r="E15" s="3"/>
      <x:c r="F15" s="3"/>
      <x:c r="G15" s="3"/>
      <x:c r="H15" s="3"/>
    </x:row>
    <x:row r="16" ht="24" customHeight="1">
      <x:c r="B16" s="3" t="str">
        <x:v>Estructura</x:v>
      </x:c>
      <x:c r="C16" s="24" t="n">
        <x:f>IF(COUNT(C6,$C$11)&lt;&gt;2,"Faltan datos",IF(OR(C6&lt;0,$C$11&lt;0),"Revisa datos",C6*$C$11))</x:f>
        <x:v>18</x:v>
      </x:c>
      <x:c r="D16" s="24" t="n">
        <x:f>IF(COUNT(D6,$C$11)&lt;&gt;2,"Faltan datos",IF(OR(D6&lt;0,$C$11&lt;0),"Revisa datos",D6*$C$11))</x:f>
        <x:v>21</x:v>
      </x:c>
      <x:c r="E16" s="3"/>
      <x:c r="F16" s="3"/>
      <x:c r="G16" s="3"/>
      <x:c r="H16" s="3"/>
    </x:row>
    <x:row r="17" ht="24" customHeight="1">
      <x:c r="B17" s="3" t="str">
        <x:v>Material</x:v>
      </x:c>
      <x:c r="C17" s="24" t="n">
        <x:f>IF(COUNT(C7)&lt;&gt;1,"Faltan datos",IF(C7&lt;0,"Revisa datos",C7))</x:f>
        <x:v>15</x:v>
      </x:c>
      <x:c r="D17" s="24" t="n">
        <x:f>IF(COUNT(D7)&lt;&gt;1,"Faltan datos",IF(D7&lt;0,"Revisa datos",D7))</x:f>
        <x:v>15</x:v>
      </x:c>
      <x:c r="E17" s="3"/>
      <x:c r="F17" s="3"/>
      <x:c r="G17" s="3"/>
      <x:c r="H17" s="3"/>
    </x:row>
    <x:row r="18" ht="24" customHeight="1">
      <x:c r="B18" s="3" t="str">
        <x:v>Viaje</x:v>
      </x:c>
      <x:c r="C18" s="24" t="n">
        <x:f>IF(COUNT(C8)&lt;&gt;1,"Faltan datos",IF(C8&lt;0,"Revisa datos",C8))</x:f>
        <x:v>8</x:v>
      </x:c>
      <x:c r="D18" s="24" t="n">
        <x:f>IF(COUNT(D8)&lt;&gt;1,"Faltan datos",IF(D8&lt;0,"Revisa datos",D8))</x:f>
        <x:v>8</x:v>
      </x:c>
      <x:c r="E18" s="3"/>
      <x:c r="F18" s="3"/>
      <x:c r="G18" s="3"/>
      <x:c r="H18" s="3"/>
    </x:row>
    <x:row r="19" ht="24" customHeight="1">
      <x:c r="B19" s="25" t="str">
        <x:v>Coste total</x:v>
      </x:c>
      <x:c r="C19" s="27" t="n">
        <x:f>IF(COUNTIFS(C15:C18,"Faltan datos")&gt;0,"Faltan datos",IF(COUNT(C15:C18)&lt;&gt;4,"Revisa datos",SUM(C15:C18)))</x:f>
        <x:v>101</x:v>
      </x:c>
      <x:c r="D19" s="27" t="n">
        <x:f>IF(COUNTIFS(D15:D18,"Faltan datos")&gt;0,"Faltan datos",IF(COUNT(D15:D18)&lt;&gt;4,"Revisa datos",SUM(D15:D18)))</x:f>
        <x:v>114</x:v>
      </x:c>
      <x:c r="E19" s="3"/>
      <x:c r="F19" s="3"/>
      <x:c r="G19" s="3"/>
      <x:c r="H19" s="3"/>
    </x:row>
    <x:row r="20" ht="24" customHeight="1">
      <x:c r="B20" s="3"/>
      <x:c r="C20" s="3"/>
      <x:c r="D20" s="3"/>
      <x:c r="E20" s="3"/>
      <x:c r="F20" s="3"/>
      <x:c r="G20" s="3"/>
      <x:c r="H20" s="3"/>
    </x:row>
    <x:row r="21" ht="24" customHeight="1">
      <x:c r="B21" s="3" t="str">
        <x:v>Desvío real − previsto (€)</x:v>
      </x:c>
      <x:c r="C21" s="24" t="n">
        <x:f>IF(OR(C19="Faltan datos",D19="Faltan datos"),"Faltan datos",IF(AND(ISNUMBER(C19),ISNUMBER(D19)),D19-C19,"Revisa datos"))</x:f>
        <x:v>13</x:v>
      </x:c>
      <x:c r="D21" s="3"/>
      <x:c r="E21" s="3"/>
      <x:c r="F21" s="3"/>
      <x:c r="G21" s="3"/>
      <x:c r="H21" s="3"/>
    </x:row>
    <x:row r="22" ht="24" customHeight="1">
      <x:c r="B22" s="3"/>
      <x:c r="C22" s="3"/>
      <x:c r="D22" s="3"/>
      <x:c r="E22" s="3"/>
      <x:c r="F22" s="3"/>
      <x:c r="G22" s="3"/>
      <x:c r="H22" s="3"/>
    </x:row>
    <x:row r="23" ht="24" customHeight="1">
      <x:c r="B23" s="7" t="str">
        <x:v>Sustituye todos los ejemplos. Cero es válido. Un dato vacío deja el coste sin calcular. No uses cantidades negativas.</x:v>
      </x:c>
      <x:c r="C23" s="3"/>
      <x:c r="D23" s="3"/>
      <x:c r="E23" s="3"/>
      <x:c r="F23" s="3"/>
      <x:c r="G23" s="3"/>
      <x:c r="H23" s="3"/>
    </x:row>
    <x:row r="24" ht="24" customHeight="1">
      <x:c r="B24" s="7" t="str">
        <x:v>No añadas como estructura un coste ya incluido en mano de obra, material o viaje. Cada coste se cuenta una vez.</x:v>
      </x:c>
      <x:c r="C24" s="3"/>
      <x:c r="D24" s="3"/>
      <x:c r="E24" s="3"/>
      <x:c r="F24" s="3"/>
      <x:c r="G24" s="3"/>
      <x:c r="H24" s="3"/>
    </x:row>
    <x:row r="25" ht="24" customHeight="1">
      <x:c r="B25" s="3"/>
      <x:c r="C25" s="3"/>
      <x:c r="D25" s="3"/>
      <x:c r="E25" s="3"/>
      <x:c r="F25" s="3"/>
      <x:c r="G25" s="3"/>
      <x:c r="H25" s="3"/>
    </x:row>
    <x:row r="26" ht="24" customHeight="1">
      <x:c r="B26" s="3" t="str">
        <x:v>Orientación sobre costes directos y reparto de costes de estructura. Fuente: IGAPE.</x:v>
      </x:c>
      <x:c r="C26" s="3"/>
      <x:c r="D26" s="3"/>
      <x:c r="E26" s="3"/>
      <x:c r="F26" s="3"/>
      <x:c r="G26" s="3"/>
      <x:c r="H26" s="3"/>
    </x:row>
    <x:row r="27" ht="24" customHeight="1">
      <x:c r="B27" s="3" t="str">
        <x:v>https://igape.gal/images/02-emprendedores/02-01-creacion-empresas/12_CaltularCostes_cas.pdf</x:v>
      </x:c>
      <x:c r="C27" s="3"/>
      <x:c r="D27" s="3"/>
      <x:c r="E27" s="3"/>
      <x:c r="F27" s="3"/>
      <x:c r="G27" s="3"/>
      <x:c r="H27" s="3"/>
    </x:row>
    <x:row r="28" ht="24" customHeight="1">
      <x:c r="B28" s="3"/>
      <x:c r="C28" s="3"/>
      <x:c r="D28" s="3"/>
      <x:c r="E28" s="3"/>
      <x:c r="F28" s="3"/>
      <x:c r="G28" s="3"/>
      <x:c r="H28" s="3"/>
    </x:row>
  </x:sheetData>
  <x:conditionalFormatting sqref="C15:D19">
    <x:cfRule type="containsText" dxfId="11" priority="1" operator="containsText" text="Revisa"/>
    <x:cfRule type="containsText" dxfId="12" priority="2" operator="containsText" text="Falta"/>
  </x:conditionalFormatting>
  <x:conditionalFormatting sqref="C21:C21">
    <x:cfRule type="containsText" dxfId="13" priority="3" operator="containsText" text="Revisa"/>
    <x:cfRule type="containsText" dxfId="14" priority="4" operator="containsText" text="Falta"/>
  </x:conditionalFormatting>
  <x:pageMargins left="0.7" right="0.7" top="0.75" bottom="0.75" header="0.3" footer="0.3"/>
</x:worksheet>
</file>